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10050" activeTab="2"/>
  </bookViews>
  <sheets>
    <sheet name="封面" sheetId="2" r:id="rId1"/>
    <sheet name="报价汇总表" sheetId="3" r:id="rId2"/>
    <sheet name="分部分项工程项目清单计价表 (1)" sheetId="4" r:id="rId3"/>
  </sheets>
  <definedNames>
    <definedName name="_xlnm.Print_Area" localSheetId="1">报价汇总表!$A$1:$I$26</definedName>
    <definedName name="_xlnm.Print_Area" localSheetId="2">'分部分项工程项目清单计价表 (1)'!$A$1:$J$37</definedName>
    <definedName name="_xlnm.Print_Area" localSheetId="0">封面!$A$1:$F$14</definedName>
  </definedNames>
  <calcPr calcId="124519"/>
</workbook>
</file>

<file path=xl/calcChain.xml><?xml version="1.0" encoding="utf-8"?>
<calcChain xmlns="http://schemas.openxmlformats.org/spreadsheetml/2006/main">
  <c r="G37" i="4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6" i="3"/>
  <c r="G8" s="1"/>
  <c r="G7" s="1"/>
  <c r="G5" l="1"/>
  <c r="G11" l="1"/>
  <c r="G25" s="1"/>
  <c r="D5" i="2" s="1"/>
  <c r="G10" i="3"/>
</calcChain>
</file>

<file path=xl/sharedStrings.xml><?xml version="1.0" encoding="utf-8"?>
<sst xmlns="http://schemas.openxmlformats.org/spreadsheetml/2006/main" count="129" uniqueCount="98">
  <si>
    <t>封-3</t>
  </si>
  <si>
    <t>招标清单预算（控制）总价</t>
  </si>
  <si>
    <t>建  设  单  位：</t>
  </si>
  <si>
    <t>重庆市计量质量检测研究院</t>
  </si>
  <si>
    <t>工  程  名  称：</t>
  </si>
  <si>
    <t>招标（控制）总价（小写）：</t>
  </si>
  <si>
    <t xml:space="preserve">                （大写）：</t>
  </si>
  <si>
    <t>投 标  单  位：</t>
  </si>
  <si>
    <t>(单位盖章)</t>
  </si>
  <si>
    <t>法定代表人或其授权人：</t>
  </si>
  <si>
    <t>(签字或盖章)</t>
  </si>
  <si>
    <t>编  制  人：</t>
  </si>
  <si>
    <t>(造价人员签字盖专用章)</t>
  </si>
  <si>
    <t>表-04</t>
  </si>
  <si>
    <t>单位工程报价汇总表</t>
  </si>
  <si>
    <t>第  1  页  共  1  页</t>
  </si>
  <si>
    <t>序号</t>
  </si>
  <si>
    <t>汇总内容</t>
  </si>
  <si>
    <t>金额(元)</t>
  </si>
  <si>
    <t>其中：暂估价(元)</t>
  </si>
  <si>
    <t>1</t>
  </si>
  <si>
    <t>分部分项工程费</t>
  </si>
  <si>
    <t>1.1</t>
  </si>
  <si>
    <t>装修工程</t>
  </si>
  <si>
    <t>2</t>
  </si>
  <si>
    <t>措施项目费</t>
  </si>
  <si>
    <t>2.1</t>
  </si>
  <si>
    <t>其中：安全文明施工费</t>
  </si>
  <si>
    <t>3</t>
  </si>
  <si>
    <t>其他项目费</t>
  </si>
  <si>
    <t>4</t>
  </si>
  <si>
    <t>规费</t>
  </si>
  <si>
    <t>－</t>
  </si>
  <si>
    <t>5</t>
  </si>
  <si>
    <t>税金</t>
  </si>
  <si>
    <t>投标报价合计=1+2+3+4+5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</si>
  <si>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</si>
  <si>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业主单位：重庆市计量质量检测研究院                  项目地点：高新区金凤电子信息产业园内</t>
  </si>
  <si>
    <t>项目名称</t>
  </si>
  <si>
    <t>项目特征</t>
  </si>
  <si>
    <t>计量单位</t>
  </si>
  <si>
    <t>工程量</t>
  </si>
  <si>
    <t/>
  </si>
  <si>
    <t>备注</t>
  </si>
  <si>
    <t>操作间墙体拆除、砌筑、水泥砂浆抹灰，乳胶漆修复</t>
  </si>
  <si>
    <t>㎡</t>
  </si>
  <si>
    <r>
      <rPr>
        <sz val="9"/>
        <color theme="1"/>
        <rFont val="宋体"/>
        <charset val="134"/>
      </rPr>
      <t>机械钻孔</t>
    </r>
    <r>
      <rPr>
        <sz val="9"/>
        <color theme="1"/>
        <rFont val="宋体"/>
        <charset val="134"/>
      </rPr>
      <t>Ø</t>
    </r>
    <r>
      <rPr>
        <sz val="9"/>
        <color theme="1"/>
        <rFont val="宋体"/>
        <charset val="134"/>
      </rPr>
      <t>100</t>
    </r>
  </si>
  <si>
    <t>个</t>
  </si>
  <si>
    <t>桥架接线槽200×100；100×100</t>
  </si>
  <si>
    <t>m</t>
  </si>
  <si>
    <t>地锚螺栓高标号混凝土浇筑</t>
  </si>
  <si>
    <t>试验平台灌注C30混凝土浇筑</t>
  </si>
  <si>
    <t>试验平台处排水沟联通，人工凿沟，沟槽水泥砂浆抹灰</t>
  </si>
  <si>
    <t>项</t>
  </si>
  <si>
    <t>回水沟底细石混凝土找坡</t>
  </si>
  <si>
    <t>回水沟防水（水泥砂浆防水）</t>
  </si>
  <si>
    <r>
      <rPr>
        <sz val="9"/>
        <color theme="1"/>
        <rFont val="宋体"/>
        <charset val="134"/>
      </rPr>
      <t>Ø</t>
    </r>
    <r>
      <rPr>
        <sz val="9"/>
        <color theme="1"/>
        <rFont val="宋体"/>
        <charset val="134"/>
      </rPr>
      <t>63PE排水管（灰色）</t>
    </r>
  </si>
  <si>
    <t>回水沟支架</t>
  </si>
  <si>
    <t>窗台处管道开孔</t>
  </si>
  <si>
    <t>干挂石材开孔，外墙石材修复</t>
  </si>
  <si>
    <t>定制铝合金百叶风口</t>
  </si>
  <si>
    <r>
      <rPr>
        <sz val="9"/>
        <color theme="1"/>
        <rFont val="宋体"/>
        <charset val="134"/>
      </rPr>
      <t>混凝土开孔</t>
    </r>
    <r>
      <rPr>
        <sz val="9"/>
        <color theme="1"/>
        <rFont val="宋体"/>
        <charset val="134"/>
      </rPr>
      <t>Ø</t>
    </r>
    <r>
      <rPr>
        <sz val="9"/>
        <color theme="1"/>
        <rFont val="宋体"/>
        <charset val="134"/>
      </rPr>
      <t>150以内</t>
    </r>
  </si>
  <si>
    <t>混凝土凿腰子孔洞</t>
  </si>
  <si>
    <t>管道入口防水处理</t>
  </si>
  <si>
    <t>管道行进的绿化带砌筑砖体和水泥砂浆抹灰</t>
  </si>
  <si>
    <t>预埋钢板</t>
  </si>
  <si>
    <t>块</t>
  </si>
  <si>
    <t>甲供钢板</t>
  </si>
  <si>
    <r>
      <rPr>
        <sz val="9"/>
        <color theme="1"/>
        <rFont val="宋体"/>
        <charset val="134"/>
      </rPr>
      <t>40</t>
    </r>
    <r>
      <rPr>
        <sz val="9"/>
        <color theme="1"/>
        <rFont val="宋体"/>
        <charset val="134"/>
      </rPr>
      <t>×</t>
    </r>
    <r>
      <rPr>
        <sz val="9"/>
        <color theme="1"/>
        <rFont val="宋体"/>
        <charset val="134"/>
      </rPr>
      <t>4镀锌扁铁接地安装</t>
    </r>
  </si>
  <si>
    <r>
      <rPr>
        <sz val="9"/>
        <color theme="1"/>
        <rFont val="宋体"/>
        <charset val="134"/>
      </rPr>
      <t>DVR25</t>
    </r>
    <r>
      <rPr>
        <sz val="9"/>
        <color theme="1"/>
        <rFont val="SimSun"/>
        <charset val="134"/>
      </rPr>
      <t>㎡接地电线</t>
    </r>
  </si>
  <si>
    <t>100mm*5mm槽钢制作电器柜座架</t>
  </si>
  <si>
    <t>土建垃圾清理，垃圾上车</t>
  </si>
  <si>
    <t>工时</t>
  </si>
  <si>
    <t>建筑垃圾出渣</t>
  </si>
  <si>
    <t>车</t>
  </si>
  <si>
    <t>水池溢水口制作(进入大楼排水管网)</t>
  </si>
  <si>
    <r>
      <rPr>
        <sz val="9"/>
        <color theme="1"/>
        <rFont val="宋体"/>
        <charset val="134"/>
      </rPr>
      <t>Ø</t>
    </r>
    <r>
      <rPr>
        <sz val="9"/>
        <color theme="1"/>
        <rFont val="宋体"/>
        <charset val="134"/>
      </rPr>
      <t>25ppr管补水系统（自动补水系统）</t>
    </r>
  </si>
  <si>
    <t>给水安装，浮球阀安装等</t>
  </si>
  <si>
    <t>水池清洗，消毒</t>
  </si>
  <si>
    <t>YJV70㎡电缆安装</t>
  </si>
  <si>
    <t>棕色铝合金雨棚（含地梁16米）</t>
  </si>
  <si>
    <t>电动葫芦提升组装（600kg）</t>
  </si>
  <si>
    <t>套</t>
  </si>
  <si>
    <t>实验用工作便道及平台</t>
  </si>
  <si>
    <t>含挖泥土，混凝土垫层，防滑砖铺贴全过程</t>
  </si>
  <si>
    <t>完工清洁</t>
  </si>
  <si>
    <t>总造价</t>
  </si>
  <si>
    <t>综合单价限价</t>
    <phoneticPr fontId="21" type="noConversion"/>
  </si>
  <si>
    <t>投标金额（元）</t>
    <phoneticPr fontId="21" type="noConversion"/>
  </si>
  <si>
    <t>综合单价</t>
    <phoneticPr fontId="21" type="noConversion"/>
  </si>
  <si>
    <t>能源中心项目泵测试系统土建施工项目</t>
    <phoneticPr fontId="21" type="noConversion"/>
  </si>
  <si>
    <t>工程名称：能源中心项目泵测试系统土建施工项目</t>
    <phoneticPr fontId="21" type="noConversion"/>
  </si>
  <si>
    <t>限价金额（元）</t>
    <phoneticPr fontId="21" type="noConversion"/>
  </si>
  <si>
    <t>捌万肆仟叁佰捌拾贰元肆角伍分</t>
    <phoneticPr fontId="21" type="noConversion"/>
  </si>
  <si>
    <r>
      <t xml:space="preserve">   时 间：2020年</t>
    </r>
    <r>
      <rPr>
        <sz val="12"/>
        <rFont val="宋体"/>
        <family val="3"/>
        <charset val="134"/>
      </rPr>
      <t>6</t>
    </r>
    <r>
      <rPr>
        <sz val="12"/>
        <rFont val="宋体"/>
        <charset val="134"/>
      </rPr>
      <t>月1</t>
    </r>
    <r>
      <rPr>
        <sz val="12"/>
        <rFont val="宋体"/>
        <family val="3"/>
        <charset val="134"/>
      </rPr>
      <t>2</t>
    </r>
    <r>
      <rPr>
        <sz val="12"/>
        <rFont val="宋体"/>
        <charset val="134"/>
      </rPr>
      <t>日</t>
    </r>
    <phoneticPr fontId="21" type="noConversion"/>
  </si>
  <si>
    <t>工程名称：能源中心项目泵测试系统土建施工项目                                                                                                       注：本工程设置投标总价及各分部分项清单综合单价最高限价，各投标单位投标报价不得高于采购人公布的最高限价，否则，将按废标处理。</t>
    <phoneticPr fontId="21" type="noConversion"/>
  </si>
  <si>
    <t>总价</t>
    <phoneticPr fontId="21" type="noConversion"/>
  </si>
  <si>
    <t>能源中心项目泵测试系统土建施工项目清单计价</t>
    <phoneticPr fontId="21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</si>
</sst>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8"/>
      <color indexed="0"/>
      <name val="宋体"/>
      <charset val="134"/>
    </font>
    <font>
      <sz val="9"/>
      <name val="SimSu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sz val="9"/>
      <color indexed="8"/>
      <name val="宋体"/>
      <charset val="134"/>
    </font>
    <font>
      <sz val="9"/>
      <color theme="1"/>
      <name val="SimSun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6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1"/>
      </patternFill>
    </fill>
    <fill>
      <patternFill patternType="solid">
        <fgColor theme="0" tint="-4.9989318521683403E-2"/>
        <bgColor indexed="1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15" fillId="0" borderId="0"/>
    <xf numFmtId="0" fontId="19" fillId="0" borderId="0"/>
    <xf numFmtId="0" fontId="15" fillId="0" borderId="0"/>
    <xf numFmtId="0" fontId="1" fillId="0" borderId="0"/>
  </cellStyleXfs>
  <cellXfs count="9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Border="1" applyAlignment="1">
      <alignment horizontal="center" wrapText="1"/>
    </xf>
    <xf numFmtId="0" fontId="1" fillId="0" borderId="0" xfId="0" applyFont="1" applyFill="1" applyBorder="1" applyAlignment="1"/>
    <xf numFmtId="0" fontId="7" fillId="3" borderId="0" xfId="4" applyFont="1" applyFill="1" applyAlignment="1">
      <alignment horizontal="right" vertical="top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right" vertical="center" wrapText="1"/>
    </xf>
    <xf numFmtId="0" fontId="7" fillId="3" borderId="11" xfId="4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5" fillId="3" borderId="0" xfId="4" applyFont="1" applyFill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5" fillId="3" borderId="14" xfId="4" applyFont="1" applyFill="1" applyBorder="1" applyAlignment="1">
      <alignment horizontal="left" wrapText="1"/>
    </xf>
    <xf numFmtId="0" fontId="7" fillId="3" borderId="14" xfId="4" applyFont="1" applyFill="1" applyBorder="1" applyAlignment="1">
      <alignment horizontal="center" vertical="center" wrapText="1"/>
    </xf>
    <xf numFmtId="0" fontId="15" fillId="3" borderId="0" xfId="4" applyFont="1" applyFill="1" applyAlignment="1">
      <alignment horizontal="left" wrapText="1"/>
    </xf>
    <xf numFmtId="0" fontId="15" fillId="3" borderId="12" xfId="4" applyFont="1" applyFill="1" applyBorder="1" applyAlignment="1">
      <alignment horizontal="left" wrapText="1"/>
    </xf>
    <xf numFmtId="0" fontId="15" fillId="3" borderId="13" xfId="4" applyFont="1" applyFill="1" applyBorder="1" applyAlignment="1">
      <alignment horizontal="left" wrapText="1"/>
    </xf>
    <xf numFmtId="0" fontId="16" fillId="3" borderId="0" xfId="4" applyFont="1" applyFill="1" applyAlignment="1">
      <alignment horizontal="left" vertical="center" wrapText="1"/>
    </xf>
    <xf numFmtId="0" fontId="7" fillId="3" borderId="0" xfId="4" applyFont="1" applyFill="1" applyAlignment="1">
      <alignment horizontal="left" vertical="center" wrapText="1"/>
    </xf>
    <xf numFmtId="0" fontId="17" fillId="3" borderId="0" xfId="4" applyFont="1" applyFill="1" applyAlignment="1">
      <alignment horizontal="center" wrapText="1"/>
    </xf>
    <xf numFmtId="0" fontId="18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left" vertical="top" wrapText="1"/>
    </xf>
    <xf numFmtId="177" fontId="7" fillId="3" borderId="0" xfId="4" applyNumberFormat="1" applyFont="1" applyFill="1" applyAlignment="1">
      <alignment horizontal="left" vertical="top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left" vertical="center" wrapText="1"/>
    </xf>
    <xf numFmtId="177" fontId="7" fillId="3" borderId="6" xfId="4" applyNumberFormat="1" applyFont="1" applyFill="1" applyBorder="1" applyAlignment="1">
      <alignment horizontal="right" vertical="center" wrapText="1"/>
    </xf>
    <xf numFmtId="0" fontId="7" fillId="3" borderId="6" xfId="4" applyFont="1" applyFill="1" applyBorder="1" applyAlignment="1">
      <alignment horizontal="right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177" fontId="7" fillId="3" borderId="8" xfId="4" applyNumberFormat="1" applyFont="1" applyFill="1" applyBorder="1" applyAlignment="1">
      <alignment horizontal="right" vertical="center" wrapText="1"/>
    </xf>
    <xf numFmtId="0" fontId="7" fillId="3" borderId="8" xfId="4" applyFont="1" applyFill="1" applyBorder="1" applyAlignment="1">
      <alignment horizontal="right" vertical="center" wrapText="1"/>
    </xf>
    <xf numFmtId="177" fontId="7" fillId="4" borderId="6" xfId="4" applyNumberFormat="1" applyFont="1" applyFill="1" applyBorder="1" applyAlignment="1">
      <alignment horizontal="right" vertical="center" wrapText="1"/>
    </xf>
    <xf numFmtId="0" fontId="7" fillId="4" borderId="6" xfId="4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177" fontId="7" fillId="3" borderId="4" xfId="4" applyNumberFormat="1" applyFont="1" applyFill="1" applyBorder="1" applyAlignment="1">
      <alignment horizontal="center" vertical="center" wrapText="1"/>
    </xf>
    <xf numFmtId="177" fontId="7" fillId="3" borderId="0" xfId="4" applyNumberFormat="1" applyFont="1" applyFill="1" applyAlignment="1">
      <alignment horizontal="left" vertical="center" wrapText="1"/>
    </xf>
    <xf numFmtId="0" fontId="7" fillId="3" borderId="0" xfId="4" applyFont="1" applyFill="1" applyAlignment="1">
      <alignment horizontal="right" vertical="top" wrapText="1"/>
    </xf>
    <xf numFmtId="0" fontId="14" fillId="3" borderId="0" xfId="4" applyFont="1" applyFill="1" applyAlignment="1">
      <alignment horizontal="center" vertical="center" wrapText="1"/>
    </xf>
    <xf numFmtId="177" fontId="14" fillId="3" borderId="0" xfId="4" applyNumberFormat="1" applyFont="1" applyFill="1" applyAlignment="1">
      <alignment horizontal="center" vertical="center" wrapText="1"/>
    </xf>
    <xf numFmtId="0" fontId="7" fillId="3" borderId="0" xfId="4" applyFont="1" applyFill="1" applyAlignment="1">
      <alignment vertical="center" wrapText="1"/>
    </xf>
    <xf numFmtId="177" fontId="7" fillId="3" borderId="0" xfId="4" applyNumberFormat="1" applyFont="1" applyFill="1" applyAlignment="1">
      <alignment vertical="center" wrapText="1"/>
    </xf>
    <xf numFmtId="0" fontId="7" fillId="3" borderId="0" xfId="4" applyFont="1" applyFill="1" applyAlignment="1">
      <alignment horizontal="right" vertical="center" wrapText="1"/>
    </xf>
    <xf numFmtId="0" fontId="3" fillId="2" borderId="0" xfId="2" applyFont="1" applyFill="1" applyAlignment="1">
      <alignment horizontal="center" vertical="center" wrapText="1"/>
    </xf>
    <xf numFmtId="177" fontId="3" fillId="2" borderId="0" xfId="2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177" fontId="4" fillId="2" borderId="0" xfId="2" applyNumberFormat="1" applyFont="1" applyFill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177" fontId="5" fillId="2" borderId="1" xfId="2" applyNumberFormat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77" fontId="5" fillId="2" borderId="15" xfId="2" applyNumberFormat="1" applyFont="1" applyFill="1" applyBorder="1" applyAlignment="1">
      <alignment horizontal="center" vertical="center" wrapText="1"/>
    </xf>
    <xf numFmtId="177" fontId="5" fillId="2" borderId="16" xfId="2" applyNumberFormat="1" applyFont="1" applyFill="1" applyBorder="1" applyAlignment="1">
      <alignment horizontal="center" vertical="center" wrapText="1"/>
    </xf>
    <xf numFmtId="177" fontId="15" fillId="3" borderId="12" xfId="4" applyNumberFormat="1" applyFont="1" applyFill="1" applyBorder="1" applyAlignment="1">
      <alignment horizontal="left" wrapText="1"/>
    </xf>
    <xf numFmtId="0" fontId="22" fillId="3" borderId="13" xfId="4" applyFont="1" applyFill="1" applyBorder="1" applyAlignment="1">
      <alignment horizontal="left" wrapText="1"/>
    </xf>
    <xf numFmtId="0" fontId="22" fillId="3" borderId="0" xfId="4" applyFont="1" applyFill="1" applyAlignment="1">
      <alignment horizontal="left" wrapText="1"/>
    </xf>
    <xf numFmtId="0" fontId="23" fillId="2" borderId="1" xfId="2" applyFont="1" applyFill="1" applyBorder="1" applyAlignment="1">
      <alignment horizontal="left" vertical="center" wrapText="1"/>
    </xf>
    <xf numFmtId="177" fontId="23" fillId="2" borderId="2" xfId="2" applyNumberFormat="1" applyFont="1" applyFill="1" applyBorder="1" applyAlignment="1">
      <alignment horizontal="center" vertical="center" wrapText="1"/>
    </xf>
    <xf numFmtId="0" fontId="22" fillId="3" borderId="12" xfId="4" applyFont="1" applyFill="1" applyBorder="1" applyAlignment="1">
      <alignment horizontal="left" wrapText="1"/>
    </xf>
    <xf numFmtId="0" fontId="24" fillId="2" borderId="0" xfId="2" applyFont="1" applyFill="1" applyAlignment="1">
      <alignment horizontal="center" vertical="center" wrapText="1"/>
    </xf>
  </cellXfs>
  <cellStyles count="5">
    <cellStyle name="Normal" xfId="4"/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>
      <selection activeCell="D4" sqref="D4:E4"/>
    </sheetView>
  </sheetViews>
  <sheetFormatPr defaultColWidth="9" defaultRowHeight="13.5"/>
  <cols>
    <col min="1" max="1" width="28.375" style="2" customWidth="1"/>
    <col min="2" max="2" width="1.25" style="3" customWidth="1"/>
    <col min="3" max="3" width="0.5" style="2" customWidth="1"/>
    <col min="4" max="4" width="24.5" style="2" customWidth="1"/>
    <col min="5" max="5" width="19.5" style="4" customWidth="1"/>
    <col min="6" max="6" width="6.125" style="4" customWidth="1"/>
    <col min="7" max="7" width="11.375" customWidth="1"/>
    <col min="8" max="8" width="11.125" customWidth="1"/>
    <col min="9" max="9" width="10" customWidth="1"/>
    <col min="10" max="10" width="10.625" customWidth="1"/>
    <col min="11" max="11" width="9.875" customWidth="1"/>
    <col min="12" max="12" width="9.5" customWidth="1"/>
    <col min="13" max="13" width="10.25" customWidth="1"/>
  </cols>
  <sheetData>
    <row r="1" spans="1:6" s="33" customFormat="1" ht="22.5">
      <c r="A1" s="46"/>
      <c r="B1" s="47"/>
      <c r="C1" s="48"/>
      <c r="D1" s="48"/>
      <c r="E1" s="29" t="s">
        <v>0</v>
      </c>
    </row>
    <row r="2" spans="1:6" s="33" customFormat="1" ht="27">
      <c r="A2" s="49" t="s">
        <v>1</v>
      </c>
      <c r="B2" s="49"/>
      <c r="C2" s="49"/>
      <c r="D2" s="49"/>
      <c r="E2" s="49"/>
      <c r="F2" s="49"/>
    </row>
    <row r="3" spans="1:6" s="33" customFormat="1" ht="57" customHeight="1">
      <c r="A3" s="43" t="s">
        <v>2</v>
      </c>
      <c r="B3" s="43"/>
      <c r="C3" s="43"/>
      <c r="D3" s="44" t="s">
        <v>3</v>
      </c>
      <c r="E3" s="44"/>
    </row>
    <row r="4" spans="1:6" s="33" customFormat="1" ht="102.95" customHeight="1">
      <c r="A4" s="43" t="s">
        <v>4</v>
      </c>
      <c r="B4" s="43"/>
      <c r="C4" s="43"/>
      <c r="D4" s="89" t="s">
        <v>90</v>
      </c>
      <c r="E4" s="44"/>
    </row>
    <row r="5" spans="1:6" s="33" customFormat="1" ht="95.1" customHeight="1">
      <c r="A5" s="43" t="s">
        <v>5</v>
      </c>
      <c r="B5" s="43"/>
      <c r="C5" s="43"/>
      <c r="D5" s="84">
        <f>报价汇总表!G25</f>
        <v>84382.45137000001</v>
      </c>
      <c r="E5" s="84"/>
    </row>
    <row r="6" spans="1:6" s="33" customFormat="1" ht="42" customHeight="1">
      <c r="A6" s="43" t="s">
        <v>6</v>
      </c>
      <c r="B6" s="43"/>
      <c r="C6" s="43"/>
      <c r="D6" s="85" t="s">
        <v>93</v>
      </c>
      <c r="E6" s="45"/>
    </row>
    <row r="7" spans="1:6" s="33" customFormat="1" ht="93.95" customHeight="1">
      <c r="A7" s="34"/>
      <c r="B7" s="43"/>
      <c r="C7" s="43"/>
      <c r="D7" s="41"/>
      <c r="E7" s="41"/>
    </row>
    <row r="8" spans="1:6" s="33" customFormat="1" ht="14.25">
      <c r="A8" s="34" t="s">
        <v>7</v>
      </c>
      <c r="B8" s="44"/>
      <c r="C8" s="44"/>
      <c r="D8" s="44"/>
      <c r="E8" s="44"/>
    </row>
    <row r="9" spans="1:6" s="33" customFormat="1" ht="27.95" customHeight="1">
      <c r="A9" s="34"/>
      <c r="B9" s="41"/>
      <c r="C9" s="41"/>
      <c r="D9" s="42" t="s">
        <v>8</v>
      </c>
      <c r="E9" s="42"/>
    </row>
    <row r="10" spans="1:6" s="33" customFormat="1" ht="50.1" customHeight="1">
      <c r="A10" s="34" t="s">
        <v>9</v>
      </c>
      <c r="B10" s="44"/>
      <c r="C10" s="44"/>
      <c r="D10" s="44"/>
      <c r="E10" s="44"/>
    </row>
    <row r="11" spans="1:6" s="33" customFormat="1" ht="51" customHeight="1">
      <c r="A11" s="34"/>
      <c r="B11" s="41"/>
      <c r="C11" s="41"/>
      <c r="D11" s="42" t="s">
        <v>10</v>
      </c>
      <c r="E11" s="42"/>
    </row>
    <row r="12" spans="1:6" s="33" customFormat="1" ht="35.1" customHeight="1">
      <c r="A12" s="34" t="s">
        <v>11</v>
      </c>
      <c r="B12" s="44"/>
      <c r="C12" s="44"/>
      <c r="D12" s="44"/>
      <c r="E12" s="44"/>
    </row>
    <row r="13" spans="1:6" s="33" customFormat="1" ht="39.950000000000003" customHeight="1">
      <c r="A13" s="34"/>
      <c r="B13" s="41"/>
      <c r="C13" s="41"/>
      <c r="D13" s="42" t="s">
        <v>12</v>
      </c>
      <c r="E13" s="42"/>
    </row>
    <row r="14" spans="1:6" s="33" customFormat="1" ht="45" customHeight="1">
      <c r="A14" s="34"/>
      <c r="B14" s="43"/>
      <c r="C14" s="43"/>
      <c r="D14" s="86" t="s">
        <v>94</v>
      </c>
      <c r="E14" s="43"/>
    </row>
  </sheetData>
  <mergeCells count="25">
    <mergeCell ref="A1:B1"/>
    <mergeCell ref="C1:D1"/>
    <mergeCell ref="A2:F2"/>
    <mergeCell ref="A3:C3"/>
    <mergeCell ref="D3:E3"/>
    <mergeCell ref="A4:C4"/>
    <mergeCell ref="D4:E4"/>
    <mergeCell ref="A5:C5"/>
    <mergeCell ref="D5:E5"/>
    <mergeCell ref="A6:C6"/>
    <mergeCell ref="D6:E6"/>
    <mergeCell ref="B7:C7"/>
    <mergeCell ref="D7:E7"/>
    <mergeCell ref="B8:E8"/>
    <mergeCell ref="B9:C9"/>
    <mergeCell ref="D9:E9"/>
    <mergeCell ref="B13:C13"/>
    <mergeCell ref="D13:E13"/>
    <mergeCell ref="B14:C14"/>
    <mergeCell ref="D14:E14"/>
    <mergeCell ref="B10:E10"/>
    <mergeCell ref="B11:C11"/>
    <mergeCell ref="D11:E11"/>
    <mergeCell ref="B12:C12"/>
    <mergeCell ref="D12:E12"/>
  </mergeCells>
  <phoneticPr fontId="21" type="noConversion"/>
  <printOptions horizontalCentered="1"/>
  <pageMargins left="0.82638888888888895" right="0.82638888888888895" top="0.78680555555555598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workbookViewId="0">
      <selection activeCell="G5" sqref="G5:H5"/>
    </sheetView>
  </sheetViews>
  <sheetFormatPr defaultColWidth="9" defaultRowHeight="13.5"/>
  <cols>
    <col min="1" max="1" width="5" style="2" customWidth="1"/>
    <col min="2" max="2" width="23" style="3" customWidth="1"/>
    <col min="3" max="3" width="10.5" style="2" customWidth="1"/>
    <col min="4" max="4" width="4.75" style="2" customWidth="1"/>
    <col min="5" max="5" width="6.25" style="4" customWidth="1"/>
    <col min="6" max="6" width="4.5" style="4" customWidth="1"/>
    <col min="7" max="7" width="10.125" style="5" customWidth="1"/>
    <col min="8" max="8" width="9.5" style="6" customWidth="1"/>
    <col min="9" max="9" width="11.375" customWidth="1"/>
    <col min="10" max="10" width="11.125" customWidth="1"/>
    <col min="11" max="11" width="10" customWidth="1"/>
    <col min="12" max="12" width="10.625" customWidth="1"/>
    <col min="13" max="13" width="9.875" customWidth="1"/>
    <col min="14" max="14" width="9.5" customWidth="1"/>
    <col min="15" max="15" width="10.25" customWidth="1"/>
  </cols>
  <sheetData>
    <row r="1" spans="1:9" s="28" customFormat="1" ht="24" customHeight="1">
      <c r="A1" s="47"/>
      <c r="B1" s="47"/>
      <c r="C1" s="47"/>
      <c r="D1" s="47"/>
      <c r="E1" s="47"/>
      <c r="F1" s="47"/>
      <c r="G1" s="65"/>
      <c r="H1" s="66" t="s">
        <v>13</v>
      </c>
      <c r="I1" s="66"/>
    </row>
    <row r="2" spans="1:9" s="28" customFormat="1" ht="29.25" customHeight="1">
      <c r="A2" s="67" t="s">
        <v>14</v>
      </c>
      <c r="B2" s="67"/>
      <c r="C2" s="67"/>
      <c r="D2" s="67"/>
      <c r="E2" s="67"/>
      <c r="F2" s="67"/>
      <c r="G2" s="68"/>
      <c r="H2" s="67"/>
      <c r="I2" s="67"/>
    </row>
    <row r="3" spans="1:9" s="28" customFormat="1" ht="25.5" customHeight="1">
      <c r="A3" s="69" t="s">
        <v>91</v>
      </c>
      <c r="B3" s="69"/>
      <c r="C3" s="69"/>
      <c r="D3" s="69"/>
      <c r="E3" s="69"/>
      <c r="F3" s="69"/>
      <c r="G3" s="70"/>
      <c r="H3" s="71" t="s">
        <v>15</v>
      </c>
      <c r="I3" s="71"/>
    </row>
    <row r="4" spans="1:9" s="28" customFormat="1" ht="27.75" customHeight="1">
      <c r="A4" s="62" t="s">
        <v>16</v>
      </c>
      <c r="B4" s="62"/>
      <c r="C4" s="63" t="s">
        <v>17</v>
      </c>
      <c r="D4" s="63"/>
      <c r="E4" s="63"/>
      <c r="F4" s="63"/>
      <c r="G4" s="64" t="s">
        <v>18</v>
      </c>
      <c r="H4" s="63"/>
      <c r="I4" s="30" t="s">
        <v>19</v>
      </c>
    </row>
    <row r="5" spans="1:9" s="28" customFormat="1" ht="27.75" customHeight="1">
      <c r="A5" s="52" t="s">
        <v>20</v>
      </c>
      <c r="B5" s="52"/>
      <c r="C5" s="53" t="s">
        <v>21</v>
      </c>
      <c r="D5" s="53"/>
      <c r="E5" s="53"/>
      <c r="F5" s="53"/>
      <c r="G5" s="60">
        <f>G6</f>
        <v>72283</v>
      </c>
      <c r="H5" s="61"/>
      <c r="I5" s="31"/>
    </row>
    <row r="6" spans="1:9" s="28" customFormat="1" ht="27.75" customHeight="1">
      <c r="A6" s="52" t="s">
        <v>22</v>
      </c>
      <c r="B6" s="52"/>
      <c r="C6" s="53" t="s">
        <v>23</v>
      </c>
      <c r="D6" s="53"/>
      <c r="E6" s="53"/>
      <c r="F6" s="53"/>
      <c r="G6" s="54">
        <f>'分部分项工程项目清单计价表 (1)'!G37</f>
        <v>72283</v>
      </c>
      <c r="H6" s="55"/>
      <c r="I6" s="31"/>
    </row>
    <row r="7" spans="1:9" s="28" customFormat="1" ht="27.75" customHeight="1">
      <c r="A7" s="52" t="s">
        <v>24</v>
      </c>
      <c r="B7" s="52"/>
      <c r="C7" s="53" t="s">
        <v>25</v>
      </c>
      <c r="D7" s="53"/>
      <c r="E7" s="53"/>
      <c r="F7" s="53"/>
      <c r="G7" s="60">
        <f>G8</f>
        <v>1445.66</v>
      </c>
      <c r="H7" s="61"/>
      <c r="I7" s="31"/>
    </row>
    <row r="8" spans="1:9" s="28" customFormat="1" ht="27.75" customHeight="1">
      <c r="A8" s="52" t="s">
        <v>26</v>
      </c>
      <c r="B8" s="52"/>
      <c r="C8" s="53" t="s">
        <v>27</v>
      </c>
      <c r="D8" s="53"/>
      <c r="E8" s="53"/>
      <c r="F8" s="53"/>
      <c r="G8" s="54">
        <f>G6*0.02</f>
        <v>1445.66</v>
      </c>
      <c r="H8" s="55"/>
      <c r="I8" s="31"/>
    </row>
    <row r="9" spans="1:9" s="28" customFormat="1" ht="27.75" customHeight="1">
      <c r="A9" s="52" t="s">
        <v>28</v>
      </c>
      <c r="B9" s="52"/>
      <c r="C9" s="53" t="s">
        <v>29</v>
      </c>
      <c r="D9" s="53"/>
      <c r="E9" s="53"/>
      <c r="F9" s="53"/>
      <c r="G9" s="54">
        <v>0</v>
      </c>
      <c r="H9" s="55"/>
      <c r="I9" s="31"/>
    </row>
    <row r="10" spans="1:9" s="28" customFormat="1" ht="27.75" customHeight="1">
      <c r="A10" s="52" t="s">
        <v>30</v>
      </c>
      <c r="B10" s="52"/>
      <c r="C10" s="53" t="s">
        <v>31</v>
      </c>
      <c r="D10" s="53"/>
      <c r="E10" s="53"/>
      <c r="F10" s="53"/>
      <c r="G10" s="60">
        <f>(G5+G7)*0.05</f>
        <v>3686.4330000000004</v>
      </c>
      <c r="H10" s="61"/>
      <c r="I10" s="31" t="s">
        <v>32</v>
      </c>
    </row>
    <row r="11" spans="1:9" s="28" customFormat="1" ht="27.75" customHeight="1">
      <c r="A11" s="52" t="s">
        <v>33</v>
      </c>
      <c r="B11" s="52"/>
      <c r="C11" s="53" t="s">
        <v>34</v>
      </c>
      <c r="D11" s="53"/>
      <c r="E11" s="53"/>
      <c r="F11" s="53"/>
      <c r="G11" s="60">
        <f>(G5+G7+G10)*0.09</f>
        <v>6967.3583700000008</v>
      </c>
      <c r="H11" s="61"/>
      <c r="I11" s="31" t="s">
        <v>32</v>
      </c>
    </row>
    <row r="12" spans="1:9" s="28" customFormat="1" ht="27.75" customHeight="1">
      <c r="A12" s="52"/>
      <c r="B12" s="52"/>
      <c r="C12" s="53"/>
      <c r="D12" s="53"/>
      <c r="E12" s="53"/>
      <c r="F12" s="53"/>
      <c r="G12" s="54"/>
      <c r="H12" s="55"/>
      <c r="I12" s="31"/>
    </row>
    <row r="13" spans="1:9" s="28" customFormat="1" ht="27.75" customHeight="1">
      <c r="A13" s="52"/>
      <c r="B13" s="52"/>
      <c r="C13" s="53"/>
      <c r="D13" s="53"/>
      <c r="E13" s="53"/>
      <c r="F13" s="53"/>
      <c r="G13" s="54"/>
      <c r="H13" s="55"/>
      <c r="I13" s="31"/>
    </row>
    <row r="14" spans="1:9" s="28" customFormat="1" ht="27.75" customHeight="1">
      <c r="A14" s="52"/>
      <c r="B14" s="52"/>
      <c r="C14" s="53"/>
      <c r="D14" s="53"/>
      <c r="E14" s="53"/>
      <c r="F14" s="53"/>
      <c r="G14" s="54"/>
      <c r="H14" s="55"/>
      <c r="I14" s="31"/>
    </row>
    <row r="15" spans="1:9" s="28" customFormat="1" ht="27.75" customHeight="1">
      <c r="A15" s="52"/>
      <c r="B15" s="52"/>
      <c r="C15" s="53"/>
      <c r="D15" s="53"/>
      <c r="E15" s="53"/>
      <c r="F15" s="53"/>
      <c r="G15" s="54"/>
      <c r="H15" s="55"/>
      <c r="I15" s="31"/>
    </row>
    <row r="16" spans="1:9" s="28" customFormat="1" ht="27.75" customHeight="1">
      <c r="A16" s="52"/>
      <c r="B16" s="52"/>
      <c r="C16" s="53"/>
      <c r="D16" s="53"/>
      <c r="E16" s="53"/>
      <c r="F16" s="53"/>
      <c r="G16" s="54"/>
      <c r="H16" s="55"/>
      <c r="I16" s="31"/>
    </row>
    <row r="17" spans="1:9" s="28" customFormat="1" ht="27.75" customHeight="1">
      <c r="A17" s="52"/>
      <c r="B17" s="52"/>
      <c r="C17" s="53"/>
      <c r="D17" s="53"/>
      <c r="E17" s="53"/>
      <c r="F17" s="53"/>
      <c r="G17" s="54"/>
      <c r="H17" s="55"/>
      <c r="I17" s="31"/>
    </row>
    <row r="18" spans="1:9" s="28" customFormat="1" ht="27.75" customHeight="1">
      <c r="A18" s="52"/>
      <c r="B18" s="52"/>
      <c r="C18" s="53"/>
      <c r="D18" s="53"/>
      <c r="E18" s="53"/>
      <c r="F18" s="53"/>
      <c r="G18" s="54"/>
      <c r="H18" s="55"/>
      <c r="I18" s="31"/>
    </row>
    <row r="19" spans="1:9" s="28" customFormat="1" ht="27.75" customHeight="1">
      <c r="A19" s="52"/>
      <c r="B19" s="52"/>
      <c r="C19" s="53"/>
      <c r="D19" s="53"/>
      <c r="E19" s="53"/>
      <c r="F19" s="53"/>
      <c r="G19" s="54"/>
      <c r="H19" s="55"/>
      <c r="I19" s="31"/>
    </row>
    <row r="20" spans="1:9" s="28" customFormat="1" ht="27.75" customHeight="1">
      <c r="A20" s="52"/>
      <c r="B20" s="52"/>
      <c r="C20" s="53"/>
      <c r="D20" s="53"/>
      <c r="E20" s="53"/>
      <c r="F20" s="53"/>
      <c r="G20" s="54"/>
      <c r="H20" s="55"/>
      <c r="I20" s="31"/>
    </row>
    <row r="21" spans="1:9" s="28" customFormat="1" ht="27.75" customHeight="1">
      <c r="A21" s="52"/>
      <c r="B21" s="52"/>
      <c r="C21" s="53"/>
      <c r="D21" s="53"/>
      <c r="E21" s="53"/>
      <c r="F21" s="53"/>
      <c r="G21" s="54"/>
      <c r="H21" s="55"/>
      <c r="I21" s="31"/>
    </row>
    <row r="22" spans="1:9" s="28" customFormat="1" ht="27.75" customHeight="1">
      <c r="A22" s="52"/>
      <c r="B22" s="52"/>
      <c r="C22" s="53"/>
      <c r="D22" s="53"/>
      <c r="E22" s="53"/>
      <c r="F22" s="53"/>
      <c r="G22" s="54"/>
      <c r="H22" s="55"/>
      <c r="I22" s="31"/>
    </row>
    <row r="23" spans="1:9" s="28" customFormat="1" ht="27.75" customHeight="1">
      <c r="A23" s="52"/>
      <c r="B23" s="52"/>
      <c r="C23" s="53"/>
      <c r="D23" s="53"/>
      <c r="E23" s="53"/>
      <c r="F23" s="53"/>
      <c r="G23" s="54"/>
      <c r="H23" s="55"/>
      <c r="I23" s="31"/>
    </row>
    <row r="24" spans="1:9" s="28" customFormat="1" ht="27.75" customHeight="1">
      <c r="A24" s="52"/>
      <c r="B24" s="52"/>
      <c r="C24" s="53"/>
      <c r="D24" s="53"/>
      <c r="E24" s="53"/>
      <c r="F24" s="53"/>
      <c r="G24" s="54"/>
      <c r="H24" s="55"/>
      <c r="I24" s="31"/>
    </row>
    <row r="25" spans="1:9" s="28" customFormat="1" ht="27.75" customHeight="1">
      <c r="A25" s="56" t="s">
        <v>35</v>
      </c>
      <c r="B25" s="56"/>
      <c r="C25" s="57"/>
      <c r="D25" s="57"/>
      <c r="E25" s="57"/>
      <c r="F25" s="57"/>
      <c r="G25" s="58">
        <f>G5+G7+G9+G10+G11</f>
        <v>84382.45137000001</v>
      </c>
      <c r="H25" s="59"/>
      <c r="I25" s="32"/>
    </row>
    <row r="26" spans="1:9" s="28" customFormat="1" ht="25.5" customHeight="1">
      <c r="A26" s="50" t="s">
        <v>36</v>
      </c>
      <c r="B26" s="50"/>
      <c r="C26" s="50"/>
      <c r="D26" s="50"/>
      <c r="E26" s="50"/>
      <c r="F26" s="50"/>
      <c r="G26" s="51"/>
      <c r="H26" s="50"/>
      <c r="I26" s="50"/>
    </row>
  </sheetData>
  <mergeCells count="72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6:I26"/>
    <mergeCell ref="A24:B24"/>
    <mergeCell ref="C24:F24"/>
    <mergeCell ref="G24:H24"/>
    <mergeCell ref="A25:F25"/>
    <mergeCell ref="G25:H25"/>
  </mergeCells>
  <phoneticPr fontId="21" type="noConversion"/>
  <printOptions horizontalCentered="1"/>
  <pageMargins left="0.82638888888888895" right="0.82638888888888895" top="0.78680555555555598" bottom="0.35416666666666702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workbookViewId="0">
      <selection activeCell="N5" sqref="N5"/>
    </sheetView>
  </sheetViews>
  <sheetFormatPr defaultColWidth="9" defaultRowHeight="13.5"/>
  <cols>
    <col min="1" max="1" width="5" style="2" customWidth="1"/>
    <col min="2" max="2" width="28.75" style="3" customWidth="1"/>
    <col min="3" max="3" width="10.5" style="2" customWidth="1"/>
    <col min="4" max="4" width="4.75" style="2" customWidth="1"/>
    <col min="5" max="5" width="7.75" style="4" customWidth="1"/>
    <col min="6" max="6" width="9.25" style="4" customWidth="1"/>
    <col min="7" max="9" width="10.125" style="5" customWidth="1"/>
    <col min="10" max="10" width="9.5" style="6" customWidth="1"/>
    <col min="11" max="11" width="11.375" customWidth="1"/>
    <col min="12" max="12" width="11.125" customWidth="1"/>
    <col min="13" max="13" width="10" customWidth="1"/>
    <col min="14" max="14" width="10.625" customWidth="1"/>
    <col min="15" max="15" width="9.875" customWidth="1"/>
    <col min="16" max="16" width="9.5" customWidth="1"/>
    <col min="17" max="17" width="10.25" customWidth="1"/>
  </cols>
  <sheetData>
    <row r="1" spans="1:20" s="1" customFormat="1" ht="32.1" customHeight="1">
      <c r="A1" s="90" t="s">
        <v>97</v>
      </c>
      <c r="B1" s="72"/>
      <c r="C1" s="72"/>
      <c r="D1" s="72"/>
      <c r="E1" s="72"/>
      <c r="F1" s="72"/>
      <c r="G1" s="73"/>
      <c r="H1" s="73"/>
      <c r="I1" s="73"/>
      <c r="J1" s="72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3.1" customHeight="1">
      <c r="A2" s="74" t="s">
        <v>37</v>
      </c>
      <c r="B2" s="74"/>
      <c r="C2" s="74"/>
      <c r="D2" s="74"/>
      <c r="E2" s="74"/>
      <c r="F2" s="74"/>
      <c r="G2" s="75"/>
      <c r="H2" s="75"/>
      <c r="I2" s="75"/>
      <c r="J2" s="74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24.95" customHeight="1">
      <c r="A3" s="87" t="s">
        <v>95</v>
      </c>
      <c r="B3" s="76"/>
      <c r="C3" s="76"/>
      <c r="D3" s="76"/>
      <c r="E3" s="76"/>
      <c r="F3" s="76"/>
      <c r="G3" s="77"/>
      <c r="H3" s="77"/>
      <c r="I3" s="77"/>
      <c r="J3" s="76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1" customFormat="1" ht="24.95" customHeight="1">
      <c r="A4" s="80" t="s">
        <v>16</v>
      </c>
      <c r="B4" s="80" t="s">
        <v>38</v>
      </c>
      <c r="C4" s="80" t="s">
        <v>39</v>
      </c>
      <c r="D4" s="80" t="s">
        <v>40</v>
      </c>
      <c r="E4" s="78" t="s">
        <v>41</v>
      </c>
      <c r="F4" s="78" t="s">
        <v>92</v>
      </c>
      <c r="G4" s="79" t="s">
        <v>42</v>
      </c>
      <c r="H4" s="82" t="s">
        <v>88</v>
      </c>
      <c r="I4" s="83"/>
      <c r="J4" s="81" t="s">
        <v>43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7" customHeight="1">
      <c r="A5" s="80" t="s">
        <v>42</v>
      </c>
      <c r="B5" s="80" t="s">
        <v>42</v>
      </c>
      <c r="C5" s="80" t="s">
        <v>42</v>
      </c>
      <c r="D5" s="80" t="s">
        <v>42</v>
      </c>
      <c r="E5" s="78" t="s">
        <v>42</v>
      </c>
      <c r="F5" s="8" t="s">
        <v>87</v>
      </c>
      <c r="G5" s="88" t="s">
        <v>96</v>
      </c>
      <c r="H5" s="9" t="s">
        <v>89</v>
      </c>
      <c r="I5" s="88" t="s">
        <v>96</v>
      </c>
      <c r="J5" s="81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33" customHeight="1">
      <c r="A6" s="10">
        <v>1</v>
      </c>
      <c r="B6" s="11" t="s">
        <v>44</v>
      </c>
      <c r="C6" s="12"/>
      <c r="D6" s="7" t="s">
        <v>45</v>
      </c>
      <c r="E6" s="13">
        <v>3.5</v>
      </c>
      <c r="F6" s="14">
        <v>750</v>
      </c>
      <c r="G6" s="14">
        <f t="shared" ref="G6:G36" si="0">E6*F6</f>
        <v>2625</v>
      </c>
      <c r="H6" s="14"/>
      <c r="I6" s="14"/>
      <c r="J6" s="15"/>
    </row>
    <row r="7" spans="1:20" ht="30" customHeight="1">
      <c r="A7" s="10">
        <v>2</v>
      </c>
      <c r="B7" s="11" t="s">
        <v>46</v>
      </c>
      <c r="C7" s="12"/>
      <c r="D7" s="7" t="s">
        <v>47</v>
      </c>
      <c r="E7" s="13">
        <v>3</v>
      </c>
      <c r="F7" s="14">
        <v>100</v>
      </c>
      <c r="G7" s="14">
        <f t="shared" si="0"/>
        <v>300</v>
      </c>
      <c r="H7" s="14"/>
      <c r="I7" s="14"/>
      <c r="J7" s="15"/>
    </row>
    <row r="8" spans="1:20" ht="30" customHeight="1">
      <c r="A8" s="10">
        <v>3</v>
      </c>
      <c r="B8" s="16" t="s">
        <v>48</v>
      </c>
      <c r="C8" s="12"/>
      <c r="D8" s="8" t="s">
        <v>49</v>
      </c>
      <c r="E8" s="13">
        <v>8</v>
      </c>
      <c r="F8" s="14">
        <v>150</v>
      </c>
      <c r="G8" s="14">
        <f t="shared" si="0"/>
        <v>1200</v>
      </c>
      <c r="H8" s="14"/>
      <c r="I8" s="14"/>
      <c r="J8" s="15"/>
    </row>
    <row r="9" spans="1:20" ht="30" customHeight="1">
      <c r="A9" s="10">
        <v>4</v>
      </c>
      <c r="B9" s="12" t="s">
        <v>50</v>
      </c>
      <c r="C9" s="15"/>
      <c r="D9" s="8" t="s">
        <v>47</v>
      </c>
      <c r="E9" s="13">
        <v>12</v>
      </c>
      <c r="F9" s="14">
        <v>100</v>
      </c>
      <c r="G9" s="14">
        <f t="shared" si="0"/>
        <v>1200</v>
      </c>
      <c r="H9" s="14"/>
      <c r="I9" s="14"/>
      <c r="J9" s="15"/>
    </row>
    <row r="10" spans="1:20" ht="30" customHeight="1">
      <c r="A10" s="10">
        <v>5</v>
      </c>
      <c r="B10" s="16" t="s">
        <v>51</v>
      </c>
      <c r="C10" s="12"/>
      <c r="D10" s="7" t="s">
        <v>45</v>
      </c>
      <c r="E10" s="13">
        <v>13</v>
      </c>
      <c r="F10" s="14">
        <v>160</v>
      </c>
      <c r="G10" s="14">
        <f t="shared" si="0"/>
        <v>2080</v>
      </c>
      <c r="H10" s="14"/>
      <c r="I10" s="14"/>
      <c r="J10" s="15"/>
    </row>
    <row r="11" spans="1:20" s="1" customFormat="1" ht="30" customHeight="1">
      <c r="A11" s="10">
        <v>6</v>
      </c>
      <c r="B11" s="17" t="s">
        <v>52</v>
      </c>
      <c r="C11" s="12"/>
      <c r="D11" s="7" t="s">
        <v>53</v>
      </c>
      <c r="E11" s="8">
        <v>1</v>
      </c>
      <c r="F11" s="14">
        <v>500</v>
      </c>
      <c r="G11" s="14">
        <f t="shared" si="0"/>
        <v>500</v>
      </c>
      <c r="H11" s="14"/>
      <c r="I11" s="14"/>
      <c r="J11" s="17"/>
      <c r="K11" s="26"/>
      <c r="L11" s="26"/>
      <c r="M11" s="27"/>
      <c r="N11" s="27"/>
      <c r="O11" s="27"/>
      <c r="P11" s="26"/>
      <c r="Q11" s="26"/>
      <c r="R11" s="26"/>
      <c r="S11" s="26"/>
      <c r="T11" s="26"/>
    </row>
    <row r="12" spans="1:20" ht="30" customHeight="1">
      <c r="A12" s="10">
        <v>7</v>
      </c>
      <c r="B12" s="11" t="s">
        <v>54</v>
      </c>
      <c r="C12" s="12"/>
      <c r="D12" s="7" t="s">
        <v>49</v>
      </c>
      <c r="E12" s="13">
        <v>42</v>
      </c>
      <c r="F12" s="14">
        <v>50</v>
      </c>
      <c r="G12" s="14">
        <f t="shared" si="0"/>
        <v>2100</v>
      </c>
      <c r="H12" s="14"/>
      <c r="I12" s="14"/>
      <c r="J12" s="16"/>
    </row>
    <row r="13" spans="1:20" ht="30" customHeight="1">
      <c r="A13" s="10">
        <v>8</v>
      </c>
      <c r="B13" s="11" t="s">
        <v>55</v>
      </c>
      <c r="C13" s="12"/>
      <c r="D13" s="7" t="s">
        <v>49</v>
      </c>
      <c r="E13" s="13">
        <v>42</v>
      </c>
      <c r="F13" s="14">
        <v>45</v>
      </c>
      <c r="G13" s="14">
        <f t="shared" si="0"/>
        <v>1890</v>
      </c>
      <c r="H13" s="14"/>
      <c r="I13" s="14"/>
      <c r="J13" s="16"/>
    </row>
    <row r="14" spans="1:20" ht="30" customHeight="1">
      <c r="A14" s="10">
        <v>9</v>
      </c>
      <c r="B14" s="18" t="s">
        <v>56</v>
      </c>
      <c r="C14" s="19"/>
      <c r="D14" s="7" t="s">
        <v>49</v>
      </c>
      <c r="E14" s="13">
        <v>51</v>
      </c>
      <c r="F14" s="14">
        <v>20</v>
      </c>
      <c r="G14" s="14">
        <f t="shared" si="0"/>
        <v>1020</v>
      </c>
      <c r="H14" s="14"/>
      <c r="I14" s="14"/>
      <c r="J14" s="15"/>
    </row>
    <row r="15" spans="1:20" ht="30" customHeight="1">
      <c r="A15" s="10">
        <v>10</v>
      </c>
      <c r="B15" s="16" t="s">
        <v>57</v>
      </c>
      <c r="C15" s="12"/>
      <c r="D15" s="7" t="s">
        <v>47</v>
      </c>
      <c r="E15" s="13">
        <v>36</v>
      </c>
      <c r="F15" s="14">
        <v>60</v>
      </c>
      <c r="G15" s="14">
        <f t="shared" si="0"/>
        <v>2160</v>
      </c>
      <c r="H15" s="14"/>
      <c r="I15" s="14"/>
      <c r="J15" s="15"/>
    </row>
    <row r="16" spans="1:20" ht="30" customHeight="1">
      <c r="A16" s="10">
        <v>11</v>
      </c>
      <c r="B16" s="16" t="s">
        <v>58</v>
      </c>
      <c r="C16" s="12"/>
      <c r="D16" s="20" t="s">
        <v>53</v>
      </c>
      <c r="E16" s="13">
        <v>1</v>
      </c>
      <c r="F16" s="14">
        <v>600</v>
      </c>
      <c r="G16" s="14">
        <f t="shared" si="0"/>
        <v>600</v>
      </c>
      <c r="H16" s="14"/>
      <c r="I16" s="14"/>
      <c r="J16" s="15"/>
    </row>
    <row r="17" spans="1:10" ht="30" customHeight="1">
      <c r="A17" s="10">
        <v>12</v>
      </c>
      <c r="B17" s="16" t="s">
        <v>59</v>
      </c>
      <c r="C17" s="12"/>
      <c r="D17" s="20" t="s">
        <v>53</v>
      </c>
      <c r="E17" s="13">
        <v>1</v>
      </c>
      <c r="F17" s="14">
        <v>3000</v>
      </c>
      <c r="G17" s="14">
        <f t="shared" si="0"/>
        <v>3000</v>
      </c>
      <c r="H17" s="14"/>
      <c r="I17" s="14"/>
      <c r="J17" s="15"/>
    </row>
    <row r="18" spans="1:10" ht="30" customHeight="1">
      <c r="A18" s="10">
        <v>13</v>
      </c>
      <c r="B18" s="16" t="s">
        <v>60</v>
      </c>
      <c r="C18" s="12"/>
      <c r="D18" s="20" t="s">
        <v>53</v>
      </c>
      <c r="E18" s="13">
        <v>1</v>
      </c>
      <c r="F18" s="14">
        <v>650</v>
      </c>
      <c r="G18" s="14">
        <f t="shared" si="0"/>
        <v>650</v>
      </c>
      <c r="H18" s="14"/>
      <c r="I18" s="14"/>
      <c r="J18" s="15"/>
    </row>
    <row r="19" spans="1:10" ht="30" customHeight="1">
      <c r="A19" s="10">
        <v>14</v>
      </c>
      <c r="B19" s="16" t="s">
        <v>61</v>
      </c>
      <c r="C19" s="12"/>
      <c r="D19" s="20" t="s">
        <v>47</v>
      </c>
      <c r="E19" s="13">
        <v>3</v>
      </c>
      <c r="F19" s="14">
        <v>120</v>
      </c>
      <c r="G19" s="14">
        <f t="shared" si="0"/>
        <v>360</v>
      </c>
      <c r="H19" s="14"/>
      <c r="I19" s="14"/>
      <c r="J19" s="15"/>
    </row>
    <row r="20" spans="1:10" ht="30" customHeight="1">
      <c r="A20" s="10">
        <v>15</v>
      </c>
      <c r="B20" s="16" t="s">
        <v>62</v>
      </c>
      <c r="C20" s="12"/>
      <c r="D20" s="20" t="s">
        <v>47</v>
      </c>
      <c r="E20" s="13">
        <v>2</v>
      </c>
      <c r="F20" s="14">
        <v>800</v>
      </c>
      <c r="G20" s="14">
        <f t="shared" si="0"/>
        <v>1600</v>
      </c>
      <c r="H20" s="14"/>
      <c r="I20" s="14"/>
      <c r="J20" s="15"/>
    </row>
    <row r="21" spans="1:10" ht="30" customHeight="1">
      <c r="A21" s="10">
        <v>16</v>
      </c>
      <c r="B21" s="16" t="s">
        <v>63</v>
      </c>
      <c r="C21" s="12"/>
      <c r="D21" s="20" t="s">
        <v>47</v>
      </c>
      <c r="E21" s="13">
        <v>5</v>
      </c>
      <c r="F21" s="14">
        <v>100</v>
      </c>
      <c r="G21" s="14">
        <f t="shared" si="0"/>
        <v>500</v>
      </c>
      <c r="H21" s="14"/>
      <c r="I21" s="14"/>
      <c r="J21" s="15"/>
    </row>
    <row r="22" spans="1:10" ht="30" customHeight="1">
      <c r="A22" s="10">
        <v>17</v>
      </c>
      <c r="B22" s="16" t="s">
        <v>64</v>
      </c>
      <c r="C22" s="12"/>
      <c r="D22" s="20" t="s">
        <v>49</v>
      </c>
      <c r="E22" s="13">
        <v>4.7</v>
      </c>
      <c r="F22" s="14">
        <v>290</v>
      </c>
      <c r="G22" s="14">
        <f t="shared" si="0"/>
        <v>1363</v>
      </c>
      <c r="H22" s="14"/>
      <c r="I22" s="14"/>
      <c r="J22" s="15"/>
    </row>
    <row r="23" spans="1:10" ht="30" customHeight="1">
      <c r="A23" s="10">
        <v>18</v>
      </c>
      <c r="B23" s="16" t="s">
        <v>65</v>
      </c>
      <c r="C23" s="12"/>
      <c r="D23" s="20" t="s">
        <v>66</v>
      </c>
      <c r="E23" s="13">
        <v>4</v>
      </c>
      <c r="F23" s="14">
        <v>120</v>
      </c>
      <c r="G23" s="14">
        <f t="shared" si="0"/>
        <v>480</v>
      </c>
      <c r="H23" s="14"/>
      <c r="I23" s="14"/>
      <c r="J23" s="15" t="s">
        <v>67</v>
      </c>
    </row>
    <row r="24" spans="1:10" ht="30" customHeight="1">
      <c r="A24" s="10">
        <v>19</v>
      </c>
      <c r="B24" s="16" t="s">
        <v>68</v>
      </c>
      <c r="C24" s="12"/>
      <c r="D24" s="20" t="s">
        <v>49</v>
      </c>
      <c r="E24" s="13">
        <v>9</v>
      </c>
      <c r="F24" s="14">
        <v>35</v>
      </c>
      <c r="G24" s="14">
        <f t="shared" si="0"/>
        <v>315</v>
      </c>
      <c r="H24" s="14"/>
      <c r="I24" s="14"/>
      <c r="J24" s="15"/>
    </row>
    <row r="25" spans="1:10" ht="30" customHeight="1">
      <c r="A25" s="10">
        <v>20</v>
      </c>
      <c r="B25" s="16" t="s">
        <v>69</v>
      </c>
      <c r="C25" s="12"/>
      <c r="D25" s="20" t="s">
        <v>49</v>
      </c>
      <c r="E25" s="13">
        <v>16</v>
      </c>
      <c r="F25" s="14">
        <v>40</v>
      </c>
      <c r="G25" s="14">
        <f t="shared" si="0"/>
        <v>640</v>
      </c>
      <c r="H25" s="14"/>
      <c r="I25" s="14"/>
      <c r="J25" s="15"/>
    </row>
    <row r="26" spans="1:10" ht="30" customHeight="1">
      <c r="A26" s="10">
        <v>21</v>
      </c>
      <c r="B26" s="16" t="s">
        <v>70</v>
      </c>
      <c r="C26" s="12"/>
      <c r="D26" s="21" t="s">
        <v>45</v>
      </c>
      <c r="E26" s="13">
        <v>2.4</v>
      </c>
      <c r="F26" s="14">
        <v>950</v>
      </c>
      <c r="G26" s="14">
        <f t="shared" si="0"/>
        <v>2280</v>
      </c>
      <c r="H26" s="14"/>
      <c r="I26" s="14"/>
      <c r="J26" s="15"/>
    </row>
    <row r="27" spans="1:10" ht="33.950000000000003" customHeight="1">
      <c r="A27" s="10">
        <v>22</v>
      </c>
      <c r="B27" s="16" t="s">
        <v>71</v>
      </c>
      <c r="C27" s="12"/>
      <c r="D27" s="20" t="s">
        <v>72</v>
      </c>
      <c r="E27" s="13">
        <v>4</v>
      </c>
      <c r="F27" s="14">
        <v>280</v>
      </c>
      <c r="G27" s="14">
        <f t="shared" si="0"/>
        <v>1120</v>
      </c>
      <c r="H27" s="14"/>
      <c r="I27" s="14"/>
      <c r="J27" s="15"/>
    </row>
    <row r="28" spans="1:10" ht="33" customHeight="1">
      <c r="A28" s="10">
        <v>23</v>
      </c>
      <c r="B28" s="16" t="s">
        <v>73</v>
      </c>
      <c r="C28" s="12"/>
      <c r="D28" s="20" t="s">
        <v>74</v>
      </c>
      <c r="E28" s="13">
        <v>2</v>
      </c>
      <c r="F28" s="14">
        <v>1000</v>
      </c>
      <c r="G28" s="14">
        <f t="shared" si="0"/>
        <v>2000</v>
      </c>
      <c r="H28" s="14"/>
      <c r="I28" s="14"/>
      <c r="J28" s="15"/>
    </row>
    <row r="29" spans="1:10" ht="29.1" customHeight="1">
      <c r="A29" s="10">
        <v>24</v>
      </c>
      <c r="B29" s="16" t="s">
        <v>75</v>
      </c>
      <c r="C29" s="12"/>
      <c r="D29" s="20" t="s">
        <v>53</v>
      </c>
      <c r="E29" s="13">
        <v>1</v>
      </c>
      <c r="F29" s="14">
        <v>1200</v>
      </c>
      <c r="G29" s="14">
        <f t="shared" si="0"/>
        <v>1200</v>
      </c>
      <c r="H29" s="14"/>
      <c r="I29" s="14"/>
      <c r="J29" s="15"/>
    </row>
    <row r="30" spans="1:10" ht="33.950000000000003" customHeight="1">
      <c r="A30" s="10">
        <v>25</v>
      </c>
      <c r="B30" s="22" t="s">
        <v>76</v>
      </c>
      <c r="C30" s="12"/>
      <c r="D30" s="20" t="s">
        <v>53</v>
      </c>
      <c r="E30" s="13">
        <v>1</v>
      </c>
      <c r="F30" s="14">
        <v>2000</v>
      </c>
      <c r="G30" s="14">
        <f t="shared" si="0"/>
        <v>2000</v>
      </c>
      <c r="H30" s="14"/>
      <c r="I30" s="14"/>
      <c r="J30" s="15" t="s">
        <v>77</v>
      </c>
    </row>
    <row r="31" spans="1:10" ht="33.950000000000003" customHeight="1">
      <c r="A31" s="10">
        <v>26</v>
      </c>
      <c r="B31" s="22" t="s">
        <v>78</v>
      </c>
      <c r="C31" s="12"/>
      <c r="D31" s="20" t="s">
        <v>53</v>
      </c>
      <c r="E31" s="13">
        <v>1</v>
      </c>
      <c r="F31" s="14">
        <v>1500</v>
      </c>
      <c r="G31" s="14">
        <f t="shared" si="0"/>
        <v>1500</v>
      </c>
      <c r="H31" s="14"/>
      <c r="I31" s="14"/>
      <c r="J31" s="15"/>
    </row>
    <row r="32" spans="1:10" ht="33.950000000000003" customHeight="1">
      <c r="A32" s="10">
        <v>27</v>
      </c>
      <c r="B32" s="22" t="s">
        <v>79</v>
      </c>
      <c r="C32" s="12"/>
      <c r="D32" s="20" t="s">
        <v>49</v>
      </c>
      <c r="E32" s="13">
        <v>10</v>
      </c>
      <c r="F32" s="14">
        <v>280</v>
      </c>
      <c r="G32" s="14">
        <f t="shared" si="0"/>
        <v>2800</v>
      </c>
      <c r="H32" s="14"/>
      <c r="I32" s="14"/>
      <c r="J32" s="15"/>
    </row>
    <row r="33" spans="1:10" ht="33.950000000000003" customHeight="1">
      <c r="A33" s="10">
        <v>28</v>
      </c>
      <c r="B33" s="22" t="s">
        <v>80</v>
      </c>
      <c r="C33" s="12"/>
      <c r="D33" s="21" t="s">
        <v>45</v>
      </c>
      <c r="E33" s="13">
        <v>18</v>
      </c>
      <c r="F33" s="14">
        <v>850</v>
      </c>
      <c r="G33" s="14">
        <f t="shared" si="0"/>
        <v>15300</v>
      </c>
      <c r="H33" s="14"/>
      <c r="I33" s="14"/>
      <c r="J33" s="15"/>
    </row>
    <row r="34" spans="1:10" ht="33.950000000000003" customHeight="1">
      <c r="A34" s="10">
        <v>29</v>
      </c>
      <c r="B34" s="22" t="s">
        <v>81</v>
      </c>
      <c r="C34" s="12"/>
      <c r="D34" s="21" t="s">
        <v>82</v>
      </c>
      <c r="E34" s="13">
        <v>1</v>
      </c>
      <c r="F34" s="14">
        <v>6200</v>
      </c>
      <c r="G34" s="14">
        <f t="shared" si="0"/>
        <v>6200</v>
      </c>
      <c r="H34" s="14"/>
      <c r="I34" s="14"/>
      <c r="J34" s="15"/>
    </row>
    <row r="35" spans="1:10" ht="45.95" customHeight="1">
      <c r="A35" s="10">
        <v>30</v>
      </c>
      <c r="B35" s="22" t="s">
        <v>83</v>
      </c>
      <c r="C35" s="15" t="s">
        <v>84</v>
      </c>
      <c r="D35" s="21" t="s">
        <v>45</v>
      </c>
      <c r="E35" s="13">
        <v>35</v>
      </c>
      <c r="F35" s="14">
        <v>300</v>
      </c>
      <c r="G35" s="14">
        <f t="shared" si="0"/>
        <v>10500</v>
      </c>
      <c r="H35" s="14"/>
      <c r="I35" s="14"/>
      <c r="J35" s="15"/>
    </row>
    <row r="36" spans="1:10" ht="33.950000000000003" customHeight="1">
      <c r="A36" s="10">
        <v>31</v>
      </c>
      <c r="B36" s="22" t="s">
        <v>85</v>
      </c>
      <c r="C36" s="12"/>
      <c r="D36" s="20" t="s">
        <v>72</v>
      </c>
      <c r="E36" s="13">
        <v>10</v>
      </c>
      <c r="F36" s="14">
        <v>280</v>
      </c>
      <c r="G36" s="14">
        <f t="shared" si="0"/>
        <v>2800</v>
      </c>
      <c r="H36" s="14"/>
      <c r="I36" s="14"/>
      <c r="J36" s="15"/>
    </row>
    <row r="37" spans="1:10" ht="30" customHeight="1">
      <c r="A37" s="10"/>
      <c r="B37" s="23"/>
      <c r="C37" s="24" t="s">
        <v>86</v>
      </c>
      <c r="D37" s="10"/>
      <c r="E37" s="13"/>
      <c r="F37" s="13"/>
      <c r="G37" s="14">
        <f>SUM(G6:G36)</f>
        <v>72283</v>
      </c>
      <c r="H37" s="14"/>
      <c r="I37" s="14"/>
      <c r="J37" s="16"/>
    </row>
    <row r="38" spans="1:10" ht="30" customHeight="1">
      <c r="A38" s="35"/>
      <c r="B38" s="36"/>
      <c r="C38" s="37"/>
      <c r="D38" s="35"/>
      <c r="E38" s="38"/>
      <c r="F38" s="38"/>
      <c r="G38" s="39"/>
      <c r="H38" s="39"/>
      <c r="I38" s="39"/>
      <c r="J38" s="40"/>
    </row>
  </sheetData>
  <mergeCells count="11">
    <mergeCell ref="A1:J1"/>
    <mergeCell ref="A2:J2"/>
    <mergeCell ref="A3:J3"/>
    <mergeCell ref="F4:G4"/>
    <mergeCell ref="A4:A5"/>
    <mergeCell ref="B4:B5"/>
    <mergeCell ref="C4:C5"/>
    <mergeCell ref="D4:D5"/>
    <mergeCell ref="E4:E5"/>
    <mergeCell ref="J4:J5"/>
    <mergeCell ref="H4:I4"/>
  </mergeCells>
  <phoneticPr fontId="21" type="noConversion"/>
  <printOptions horizontalCentered="1"/>
  <pageMargins left="0.82638888888888895" right="0.82638888888888895" top="0.78680555555555598" bottom="0.35416666666666702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封面</vt:lpstr>
      <vt:lpstr>报价汇总表</vt:lpstr>
      <vt:lpstr>分部分项工程项目清单计价表 (1)</vt:lpstr>
      <vt:lpstr>报价汇总表!Print_Area</vt:lpstr>
      <vt:lpstr>'分部分项工程项目清单计价表 (1)'!Print_Area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2015-10-18T08:10:00Z</cp:lastPrinted>
  <dcterms:created xsi:type="dcterms:W3CDTF">2015-06-22T01:00:00Z</dcterms:created>
  <dcterms:modified xsi:type="dcterms:W3CDTF">2020-06-11T08:33:14Z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